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<sst xmlns="http://schemas.openxmlformats.org/spreadsheetml/2006/main" count="610" uniqueCount="579">
  <si>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</si>
  <si>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</si>
  <si>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</si>
  <si>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</si>
  <si>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</si>
  <si>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</si>
  <si>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</si>
  <si>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</si>
  <si>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</si>
  <si>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</si>
  <si>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</si>
  <si>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</si>
  <si>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</si>
  <si>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</si>
  <si>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</si>
  <si>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</si>
  <si>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</si>
  <si>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</si>
  <si>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</si>
  <si>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</si>
  <si>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</si>
  <si>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</si>
  <si>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</si>
  <si>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</si>
  <si>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</si>
  <si>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</si>
  <si>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</si>
  <si>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</si>
  <si>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</si>
  <si>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</si>
  <si>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</si>
  <si>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</si>
  <si>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</si>
  <si>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</si>
  <si>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</si>
  <si>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</si>
  <si>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</si>
  <si>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</si>
  <si>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</si>
  <si>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</si>
  <si>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</si>
  <si>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</si>
  <si>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</si>
  <si>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</si>
  <si>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</si>
  <si>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</si>
  <si>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</si>
  <si>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</si>
  <si>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</si>
  <si>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</si>
  <si>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</si>
  <si>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</si>
  <si>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</si>
  <si>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</si>
  <si>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</si>
  <si>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</si>
  <si>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</si>
  <si>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</si>
  <si>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</si>
  <si>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</si>
  <si>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</si>
  <si>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</si>
  <si>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</si>
  <si>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</si>
  <si>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</si>
  <si>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</si>
  <si>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</si>
  <si>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</si>
  <si>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</si>
  <si>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</si>
  <si>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</si>
  <si>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</si>
  <si>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</si>
  <si>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</si>
  <si>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</si>
  <si>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</si>
  <si>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</si>
  <si>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</si>
  <si>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</si>
  <si>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</si>
  <si>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</si>
  <si>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</si>
  <si>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</si>
  <si>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</si>
  <si>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</si>
  <si>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</si>
  <si>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</si>
  <si>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</si>
  <si>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</si>
  <si>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</si>
  <si>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</si>
  <si>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</si>
  <si>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</si>
  <si>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</si>
  <si>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</si>
  <si>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</si>
  <si>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</si>
  <si>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</si>
  <si>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</si>
  <si>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</si>
  <si>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</si>
  <si>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</si>
  <si>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</si>
  <si>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</si>
  <si>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</si>
  <si>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</si>
  <si>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</si>
  <si>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</si>
  <si>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</si>
  <si>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</si>
  <si>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</si>
  <si>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</si>
  <si>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</si>
  <si>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</si>
  <si>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</si>
  <si>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</si>
  <si>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</si>
  <si>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</si>
  <si>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</si>
  <si>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</si>
  <si>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</si>
  <si>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</si>
  <si>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</si>
  <si>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</si>
  <si>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</si>
  <si>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</si>
  <si>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</si>
  <si>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</si>
  <si>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</si>
  <si>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</si>
  <si>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</si>
  <si>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</si>
  <si>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</si>
  <si>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</si>
  <si>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</si>
  <si>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</si>
  <si>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</si>
  <si>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</si>
  <si>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</si>
  <si>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</si>
  <si>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</si>
  <si>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</si>
  <si>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</si>
  <si>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</si>
  <si>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</si>
  <si>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</si>
  <si>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</si>
  <si>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</si>
  <si>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</si>
  <si>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</si>
  <si>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</si>
  <si>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</si>
  <si>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</si>
  <si>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</si>
  <si>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</si>
  <si>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</si>
  <si>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</si>
  <si>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</si>
  <si>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</si>
  <si>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</si>
  <si>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</si>
  <si>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</si>
  <si>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</si>
  <si>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</si>
  <si>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</si>
  <si>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</si>
  <si>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</si>
  <si>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</si>
  <si>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</si>
  <si>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</si>
  <si>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</si>
  <si>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</si>
  <si>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</si>
  <si>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</si>
  <si>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</si>
  <si>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</si>
  <si>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</si>
  <si>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</si>
  <si>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</si>
  <si>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</si>
  <si>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</si>
  <si>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</si>
  <si>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</si>
  <si>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</si>
  <si>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</si>
  <si>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</si>
  <si>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</si>
  <si>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</si>
  <si>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</si>
  <si>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</si>
  <si>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</si>
  <si>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</si>
  <si>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</si>
  <si>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</si>
  <si>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</si>
  <si>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</si>
  <si>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</si>
  <si>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</si>
  <si>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</si>
  <si>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</si>
  <si>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</si>
  <si>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</si>
  <si>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</si>
  <si>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</si>
  <si>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</si>
  <si>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</si>
  <si>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</si>
  <si>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</si>
  <si>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</si>
  <si>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</si>
  <si>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</si>
  <si>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</si>
  <si>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</si>
  <si>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</si>
  <si>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</si>
  <si>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</si>
  <si>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</si>
  <si>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</si>
  <si>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</si>
  <si>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</si>
  <si>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</si>
  <si>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</si>
  <si>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</si>
  <si>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</si>
  <si>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</si>
  <si>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</si>
  <si>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</si>
  <si>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</si>
  <si>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</si>
  <si>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</si>
  <si>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</si>
  <si>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</si>
  <si>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</si>
  <si>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</si>
  <si>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</si>
  <si>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</si>
  <si>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</si>
  <si>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</si>
  <si>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</si>
  <si>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</si>
  <si>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</si>
  <si>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</si>
  <si>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</si>
  <si>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</si>
  <si>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</si>
  <si>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</si>
  <si>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</si>
  <si>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</si>
  <si>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</si>
  <si>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</si>
  <si>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</si>
  <si>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</si>
  <si>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</si>
  <si>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</si>
  <si>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</si>
  <si>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</si>
  <si>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</si>
  <si>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</si>
  <si>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</si>
  <si>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</si>
  <si>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</si>
  <si>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</si>
  <si>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</si>
  <si>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</si>
  <si>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</si>
  <si>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</si>
  <si>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</si>
  <si>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</si>
  <si>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</si>
  <si>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</si>
  <si>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</si>
  <si>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</si>
  <si>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</si>
  <si>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</si>
  <si>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</si>
  <si>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</si>
  <si>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</si>
  <si>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</si>
  <si>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</si>
  <si>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</si>
  <si>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</si>
  <si>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</si>
  <si>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</si>
  <si>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</si>
  <si>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</si>
  <si>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</si>
  <si>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</si>
  <si>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</si>
  <si>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</si>
  <si>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</si>
  <si>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</si>
  <si>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</si>
  <si>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</si>
  <si>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</si>
  <si>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</si>
  <si>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</si>
  <si>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</si>
  <si>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</si>
  <si>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</si>
  <si>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</si>
  <si>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</si>
  <si>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</si>
  <si>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</si>
  <si>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</si>
  <si>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</si>
  <si>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</si>
  <si>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</si>
  <si>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</si>
  <si>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</si>
  <si>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</si>
  <si>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</si>
  <si>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</si>
  <si>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</si>
  <si>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</si>
  <si>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</si>
  <si>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</si>
  <si>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</si>
  <si>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</si>
  <si>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</si>
  <si>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</si>
  <si>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</si>
  <si>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</si>
  <si>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</si>
  <si>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</si>
  <si>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</si>
  <si>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</si>
  <si>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</si>
  <si>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</si>
  <si>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</si>
  <si>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</si>
  <si>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</si>
  <si>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</si>
  <si>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</si>
  <si>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</si>
  <si>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</si>
  <si>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</si>
  <si>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</si>
  <si>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</si>
  <si>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</si>
  <si>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</si>
  <si>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</si>
  <si>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</si>
  <si>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</si>
  <si>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</si>
  <si>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</si>
  <si>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</si>
  <si>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</si>
  <si>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</si>
  <si>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</si>
  <si>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</si>
  <si>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</si>
  <si>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</si>
  <si>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</si>
  <si>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</si>
  <si>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</si>
  <si>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</si>
  <si>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</si>
  <si>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</si>
  <si>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</si>
  <si>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</si>
  <si>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</si>
  <si>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</si>
  <si>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</si>
  <si>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</si>
  <si>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</si>
  <si>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</si>
  <si>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</si>
  <si>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</si>
  <si>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</si>
  <si>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</si>
  <si>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</si>
  <si>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</si>
  <si>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</si>
  <si>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</si>
  <si>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</si>
  <si>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</si>
  <si>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</si>
  <si>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</si>
  <si>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</si>
  <si>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</si>
  <si>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</si>
  <si>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</si>
  <si>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</si>
  <si>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</si>
  <si>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</si>
  <si>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</si>
  <si>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</si>
  <si>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</si>
  <si>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</si>
  <si>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</si>
  <si>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</si>
  <si>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</si>
  <si>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</si>
  <si>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</si>
  <si>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</si>
  <si>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</si>
  <si>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</si>
  <si>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</si>
  <si>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</si>
  <si>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</si>
  <si>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</si>
  <si>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</si>
  <si>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</si>
  <si>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</si>
  <si>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</si>
  <si>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</si>
  <si>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</si>
  <si>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</si>
  <si>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</si>
  <si>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</si>
  <si>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</si>
  <si>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</si>
  <si>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</si>
  <si>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</si>
  <si>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</si>
  <si>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</si>
  <si>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</si>
  <si>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</si>
  <si>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</si>
  <si>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</si>
  <si>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</si>
  <si>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</si>
  <si>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</si>
  <si>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</si>
  <si>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</si>
  <si>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</si>
  <si>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</si>
  <si>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</si>
  <si>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</si>
  <si>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</si>
  <si>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</si>
  <si>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</si>
  <si>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</si>
  <si>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</si>
  <si>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</si>
  <si>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</si>
  <si>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</si>
  <si>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</si>
  <si>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</si>
  <si>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</si>
  <si>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</si>
  <si>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</si>
  <si>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</si>
  <si>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</si>
  <si>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</si>
  <si>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</si>
  <si>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</si>
  <si>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</si>
  <si>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</si>
  <si>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</si>
  <si>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</si>
  <si>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</si>
  <si>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</si>
  <si>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</si>
  <si>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</si>
  <si>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</si>
  <si>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</si>
  <si>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</si>
  <si>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</si>
  <si>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</si>
  <si>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</si>
  <si>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</si>
  <si>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</si>
  <si>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</si>
  <si>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</si>
  <si>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</si>
  <si>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</si>
  <si>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</si>
  <si>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</si>
  <si>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</si>
  <si>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</si>
  <si>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</si>
  <si>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</si>
  <si>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</si>
  <si>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</si>
  <si>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</si>
  <si>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</si>
  <si>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</si>
  <si>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</si>
  <si>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</si>
  <si>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</si>
  <si>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</si>
  <si>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</si>
  <si>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</si>
  <si>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</si>
  <si>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</si>
  <si>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</si>
  <si>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</si>
  <si>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</si>
  <si>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</si>
  <si>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</si>
  <si>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</si>
  <si>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</si>
  <si>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</si>
  <si>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</si>
  <si>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</si>
  <si>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</si>
  <si>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</si>
  <si>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</si>
  <si>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</si>
  <si>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</si>
  <si>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</si>
  <si>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</si>
  <si>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</si>
  <si>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</si>
  <si>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</si>
  <si>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</si>
  <si>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</si>
  <si>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</si>
  <si>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</si>
  <si>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</si>
  <si>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</si>
  <si>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</si>
  <si>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</si>
  <si>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</si>
  <si>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</si>
  <si>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</si>
  <si>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</si>
  <si>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</si>
  <si>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</si>
  <si>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</si>
  <si>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</si>
  <si>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</si>
  <si>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</si>
  <si>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</si>
  <si>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</si>
  <si>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</si>
  <si>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</si>
  <si>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</si>
  <si>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</si>
  <si>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</si>
  <si>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</si>
  <si>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</si>
  <si>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</si>
  <si>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</si>
  <si>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</si>
  <si>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</si>
  <si>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</si>
  <si>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</si>
  <si>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</si>
  <si>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</si>
  <si>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</si>
  <si>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</si>
  <si>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</si>
  <si>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</si>
  <si>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</si>
  <si>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</si>
  <si>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</si>
  <si>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</si>
  <si>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</si>
  <si>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</si>
  <si>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</si>
  <si>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</si>
  <si>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</si>
  <si>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</si>
  <si>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</si>
  <si>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</si>
  <si>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</si>
  <si>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</si>
  <si>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</si>
  <si>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</si>
  <si>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</si>
  <si>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</si>
  <si>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</si>
  <si>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</si>
  <si>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</si>
  <si>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</si>
  <si>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</si>
  <si>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</si>
  <si>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</si>
  <si>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</si>
  <si>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</si>
  <si>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</si>
  <si>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</si>
  <si>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</si>
  <si>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</si>
  <si>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</si>
  <si>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</si>
  <si>
    <t>18 sept., 29 okt.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</si>
</sst>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368">
      <selection activeCell="G387" sqref="G387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39752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45992581</v>
      </c>
      <c r="H11" s="30">
        <f>H12+H24+H44+H100</f>
        <v>34370544.839999996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12095000</v>
      </c>
      <c r="H12" s="34">
        <f>SUM(H13:H23)</f>
        <v>10519204.82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9385000</v>
      </c>
      <c r="H13" s="38">
        <v>7785804.82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2710000</v>
      </c>
      <c r="H14" s="38">
        <v>2733400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1331785</v>
      </c>
      <c r="H24" s="34">
        <f>H25+H26</f>
        <v>1047466.32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79500</v>
      </c>
      <c r="H25" s="50">
        <v>60147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1252285</v>
      </c>
      <c r="H26" s="54">
        <f>SUM(H27:H43)</f>
        <v>987319.32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844757.65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22985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32184.96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46814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3175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35351.71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7492178</v>
      </c>
      <c r="H44" s="34">
        <f>H45+H68+H88</f>
        <v>5643419.54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1170010</v>
      </c>
      <c r="H45" s="60">
        <f>H46+H47+H66</f>
        <v>530184.3400000001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1105579</v>
      </c>
      <c r="H46" s="65">
        <v>494229.78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64431</v>
      </c>
      <c r="H47" s="67">
        <f>H48+H63+H64+H65</f>
        <v>35954.56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60431</v>
      </c>
      <c r="H48" s="67">
        <f>SUM(H49:H62)+H67</f>
        <v>31954.56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>
        <v>4000</v>
      </c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>
        <v>7100</v>
      </c>
      <c r="H54" s="38">
        <v>6098.56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49331</v>
      </c>
      <c r="H55" s="38">
        <v>21856</v>
      </c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3118312</v>
      </c>
      <c r="H68" s="78">
        <f>H69+H70+H86</f>
        <v>2338235.2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3018344</v>
      </c>
      <c r="H70" s="67">
        <f>H71+H83+H84+H85</f>
        <v>2238267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2053300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2053300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965044</v>
      </c>
      <c r="H85" s="38">
        <v>184967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>
        <v>99968</v>
      </c>
      <c r="H86" s="83">
        <v>99968.2</v>
      </c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3203856</v>
      </c>
      <c r="H88" s="78">
        <f>H89+H90+H99</f>
        <v>2775000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3203856</v>
      </c>
      <c r="H90" s="67">
        <f>H91+H96+H97+H98</f>
        <v>2775000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3203856</v>
      </c>
      <c r="H91" s="86">
        <f>H92+H95</f>
        <v>2775000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3203856</v>
      </c>
      <c r="H92" s="86">
        <f>SUM(H93:H94)</f>
        <v>2775000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3203856</v>
      </c>
      <c r="H94" s="38">
        <v>2775000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25073618</v>
      </c>
      <c r="H100" s="34">
        <f>H101+H108+H122</f>
        <v>17160454.159999996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1598500</v>
      </c>
      <c r="H101" s="78">
        <f>SUM(H102:H107)</f>
        <v>879308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58500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820808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23394068</v>
      </c>
      <c r="H108" s="78">
        <f>SUM(H109:H114)</f>
        <v>16202193.87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26743.34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28429.18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23347795</v>
      </c>
      <c r="H114" s="67">
        <f>SUM(H115:H121)</f>
        <v>16147021.35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9230184</v>
      </c>
      <c r="H115" s="38">
        <v>6744820.75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14117611</v>
      </c>
      <c r="H119" s="99">
        <v>9402200.6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81050</v>
      </c>
      <c r="H122" s="78">
        <f>H123+H124+H125</f>
        <v>78952.29000000001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50625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4717.29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23610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55018802.19</v>
      </c>
      <c r="H126" s="109">
        <f>H127+H152+H186+H205</f>
        <v>42430424.99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7867360</v>
      </c>
      <c r="H127" s="34">
        <f>H128+H129+H139+H150</f>
        <v>6162055.15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3800735</v>
      </c>
      <c r="H128" s="113">
        <v>3627170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2208761</v>
      </c>
      <c r="H129" s="118">
        <f>H130</f>
        <v>1901365.15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2208761</v>
      </c>
      <c r="H130" s="118">
        <f>SUM(H131:H138)</f>
        <v>1901365.15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312900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410027.8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303308.2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744000</v>
      </c>
      <c r="H135" s="38">
        <v>747686.15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234000</v>
      </c>
      <c r="H136" s="38">
        <v>127443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1072801</v>
      </c>
      <c r="H139" s="118">
        <f>H140+H148</f>
        <v>13340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1072801</v>
      </c>
      <c r="H140" s="67">
        <f>H141+H142+H147</f>
        <v>13340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1072801</v>
      </c>
      <c r="H142" s="67">
        <f>SUM(H143:H146)</f>
        <v>13340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/>
      <c r="H144" s="38">
        <v>4500</v>
      </c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>
        <v>8840</v>
      </c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1072801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785063</v>
      </c>
      <c r="H150" s="38">
        <v>620180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34510024.19</v>
      </c>
      <c r="H152" s="109">
        <f>H153+H162</f>
        <v>24524567.21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17376857</v>
      </c>
      <c r="H153" s="137">
        <f>H154+H160+H161</f>
        <v>12919508.5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13010135</v>
      </c>
      <c r="H154" s="67">
        <f>H155+H156+H157+H158+H159</f>
        <v>9578442.4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403158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2241091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6034002.4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648678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251513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29303</v>
      </c>
      <c r="H160" s="38">
        <v>23286.1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4337419</v>
      </c>
      <c r="H161" s="38">
        <v>3317780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17133167.19</v>
      </c>
      <c r="H162" s="143">
        <f>SUM(H163:H185)-H168</f>
        <v>11605058.71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806566.66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262797.8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15845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235476.55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2388410.14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519581.3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2019158.91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742497.51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332612.81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399816.95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261971.99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19822.98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176810.06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3009057.72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547504.15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365898.5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2375.98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17950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1097386</v>
      </c>
      <c r="H186" s="34">
        <f>H187+H199</f>
        <v>487851.80000000005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719386</v>
      </c>
      <c r="H187" s="151">
        <f>H188+H196+H198</f>
        <v>197217.63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>
        <v>195636</v>
      </c>
      <c r="H188" s="152">
        <f>SUM(H189:H195)</f>
        <v>196762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>
        <v>181026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5454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>
        <v>10282</v>
      </c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523750</v>
      </c>
      <c r="H196" s="38">
        <v>455.63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523510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378000</v>
      </c>
      <c r="H199" s="158">
        <f>H200+H201+H202+H203+H204</f>
        <v>290634.17000000004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285326.03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5308.14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11544032</v>
      </c>
      <c r="H205" s="34">
        <f>H206+H213+H214+H215</f>
        <v>11255950.83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11544032</v>
      </c>
      <c r="H206" s="60">
        <f>H207+H208+H209+H210+H211+H212</f>
        <v>11255950.83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11255950.83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-9026221.189999998</v>
      </c>
      <c r="H216" s="171">
        <f>H11-H126</f>
        <v>-8059880.150000006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9026221.189999998</v>
      </c>
      <c r="H217" s="171">
        <f>H218+H223+H228+H235+H243</f>
        <v>8059880.15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-2951921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9700000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9700000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-1022000</v>
      </c>
      <c r="H235" s="185">
        <f>H236+H237+H238+H239+H240+H241+H242</f>
        <v>-732866.76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-1022000</v>
      </c>
      <c r="H240" s="83">
        <v>-732866.76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300142.1899999976</v>
      </c>
      <c r="H243" s="188">
        <v>-907253.09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55018802.19</v>
      </c>
      <c r="H244" s="34">
        <f>H245+H253+H254+H258+H277+H283+H294+H301+H327+H341</f>
        <v>42430424.99000001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5998188.19</v>
      </c>
      <c r="H245" s="192">
        <f>SUM(H246:H252)</f>
        <v>4342600.17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539513</v>
      </c>
      <c r="H246" s="194">
        <v>382098.68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4390645.19</v>
      </c>
      <c r="H247" s="194">
        <v>3560147.32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523510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166520</v>
      </c>
      <c r="H250" s="194">
        <v>109720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378000</v>
      </c>
      <c r="H251" s="198">
        <f>H199</f>
        <v>290634.17000000004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5631.4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5631.4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10678515</v>
      </c>
      <c r="H258" s="267">
        <f>SUM(H259:H276)</f>
        <v>7162930.25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648826.03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612368</v>
      </c>
      <c r="H262" s="194">
        <v>515571.62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1032844</v>
      </c>
      <c r="H265" s="194">
        <v>703964.3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4464000</v>
      </c>
      <c r="H266" s="194">
        <v>3347881.15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>
        <v>872331.45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199686</v>
      </c>
      <c r="H274" s="194">
        <v>85400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1710635</v>
      </c>
      <c r="H275" s="194">
        <v>988955.7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1723795</v>
      </c>
      <c r="H277" s="206">
        <f>SUM(H278:H282)</f>
        <v>975957.68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73328.55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531006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460945</v>
      </c>
      <c r="H282" s="203">
        <v>371623.13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5261953</v>
      </c>
      <c r="H283" s="192">
        <f>SUM(H284:H293)</f>
        <v>3787252.9499999997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300000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1618773</v>
      </c>
      <c r="H285" s="194">
        <v>1406290.59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2045930</v>
      </c>
      <c r="H286" s="194">
        <v>1325930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247563.61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645250</v>
      </c>
      <c r="H289" s="194">
        <v>453518.75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17950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336000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6684074</v>
      </c>
      <c r="H294" s="192">
        <f>SUM(H295:H300)</f>
        <v>6580197.71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6684074</v>
      </c>
      <c r="H296" s="194">
        <v>6580197.71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5921621</v>
      </c>
      <c r="H301" s="192">
        <f>SUM(H302:H326)</f>
        <v>4405710.65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163739</v>
      </c>
      <c r="H306" s="194">
        <v>170323.6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>
        <v>39914</v>
      </c>
      <c r="H307" s="194">
        <v>39570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1504661</v>
      </c>
      <c r="H311" s="194">
        <v>1204102.07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1568350</v>
      </c>
      <c r="H312" s="194">
        <v>1049933.23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1288484</v>
      </c>
      <c r="H313" s="194">
        <v>798851.41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548270.01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97689.04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489731</v>
      </c>
      <c r="H325" s="194">
        <v>403971.29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15344293</v>
      </c>
      <c r="H327" s="206">
        <f>SUM(H328:H340)</f>
        <v>12460024.400000002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6881684</v>
      </c>
      <c r="H328" s="194">
        <v>5819660.69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7793609</v>
      </c>
      <c r="H331" s="194">
        <v>6077179.91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502677.96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60505.84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3381363</v>
      </c>
      <c r="H341" s="192">
        <f>SUM(H342:H357)</f>
        <v>2710119.7800000003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303308.2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444000</v>
      </c>
      <c r="H345" s="194">
        <v>365898.5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15951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646149.48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107589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533916.88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30000</v>
      </c>
      <c r="H355" s="194">
        <v>19268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718038.72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8967133.24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v>8967133.24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2273395.2800000003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1207395.28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1207395.28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0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41704259</v>
      </c>
      <c r="H385" s="279">
        <f>H12+H24+H88+H100</f>
        <v>31502125.299999997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 t="s">
        <v>578</v>
      </c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-21.64340383076941</v>
      </c>
      <c r="H388" s="251">
        <f>(H216+H242)/H385*100</f>
        <v>-25.58519488207358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Vahe=-123889,08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2008-07-07T12:36:00Z</cp:lastPrinted>
  <dcterms:created xsi:type="dcterms:W3CDTF">2007-01-02T11:49:57Z</dcterms:created>
  <dcterms:modified xsi:type="dcterms:W3CDTF">2008-11-05T12:47:37Z</dcterms:modified>
  <cp:category/>
  <cp:version/>
  <cp:contentType/>
  <cp:contentStatus/>
</cp:coreProperties>
</file>